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2" sheetId="2" r:id="rId1"/>
  </sheets>
  <definedNames>
    <definedName name="_xlnm._FilterDatabase" localSheetId="0" hidden="1">Лист2!$A$5:$P$5</definedName>
  </definedNames>
  <calcPr calcId="152511"/>
</workbook>
</file>

<file path=xl/calcChain.xml><?xml version="1.0" encoding="utf-8"?>
<calcChain xmlns="http://schemas.openxmlformats.org/spreadsheetml/2006/main">
  <c r="O6" i="2" l="1"/>
  <c r="P6" i="2"/>
  <c r="Q38" i="2" l="1"/>
  <c r="Q7" i="2"/>
  <c r="Q8" i="2"/>
  <c r="Q9" i="2"/>
  <c r="Q10" i="2"/>
  <c r="Q11" i="2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30" i="2"/>
  <c r="Q31" i="2"/>
  <c r="Q32" i="2"/>
  <c r="Q33" i="2"/>
  <c r="Q34" i="2"/>
  <c r="Q35" i="2"/>
  <c r="Q36" i="2"/>
  <c r="Q37" i="2"/>
  <c r="Q6" i="2"/>
  <c r="L38" i="2" l="1"/>
  <c r="P30" i="2"/>
  <c r="P31" i="2"/>
  <c r="P32" i="2"/>
  <c r="P33" i="2"/>
  <c r="P34" i="2"/>
  <c r="P35" i="2"/>
  <c r="P36" i="2"/>
  <c r="P37" i="2"/>
  <c r="P38" i="2"/>
  <c r="O29" i="2"/>
  <c r="O31" i="2"/>
  <c r="O33" i="2"/>
  <c r="O34" i="2"/>
  <c r="O35" i="2"/>
  <c r="O36" i="2"/>
  <c r="O37" i="2"/>
  <c r="O38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O7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M32" i="2" l="1"/>
  <c r="L32" i="2" s="1"/>
  <c r="M30" i="2"/>
  <c r="L30" i="2" s="1"/>
  <c r="I38" i="2" l="1"/>
  <c r="H7" i="2" l="1"/>
  <c r="J7" i="2" s="1"/>
  <c r="M7" i="2" s="1"/>
  <c r="L7" i="2" s="1"/>
  <c r="H8" i="2"/>
  <c r="J8" i="2" s="1"/>
  <c r="M8" i="2" s="1"/>
  <c r="L8" i="2" s="1"/>
  <c r="H9" i="2"/>
  <c r="J9" i="2" s="1"/>
  <c r="M9" i="2" s="1"/>
  <c r="L9" i="2" s="1"/>
  <c r="H10" i="2"/>
  <c r="J10" i="2" s="1"/>
  <c r="M10" i="2" s="1"/>
  <c r="L10" i="2" s="1"/>
  <c r="H11" i="2"/>
  <c r="J11" i="2" s="1"/>
  <c r="M11" i="2" s="1"/>
  <c r="L11" i="2" s="1"/>
  <c r="H12" i="2"/>
  <c r="J12" i="2" s="1"/>
  <c r="M12" i="2" s="1"/>
  <c r="L12" i="2" s="1"/>
  <c r="H13" i="2"/>
  <c r="J13" i="2" s="1"/>
  <c r="M13" i="2" s="1"/>
  <c r="L13" i="2" s="1"/>
  <c r="H14" i="2"/>
  <c r="J14" i="2" s="1"/>
  <c r="M14" i="2" s="1"/>
  <c r="H15" i="2"/>
  <c r="J15" i="2" s="1"/>
  <c r="M15" i="2" s="1"/>
  <c r="L15" i="2" s="1"/>
  <c r="H16" i="2"/>
  <c r="J16" i="2" s="1"/>
  <c r="M16" i="2" s="1"/>
  <c r="L16" i="2" s="1"/>
  <c r="H17" i="2"/>
  <c r="J17" i="2" s="1"/>
  <c r="M17" i="2" s="1"/>
  <c r="L17" i="2" s="1"/>
  <c r="H18" i="2"/>
  <c r="J18" i="2" s="1"/>
  <c r="M18" i="2" s="1"/>
  <c r="L18" i="2" s="1"/>
  <c r="H19" i="2"/>
  <c r="J19" i="2" s="1"/>
  <c r="M19" i="2" s="1"/>
  <c r="L19" i="2" s="1"/>
  <c r="H20" i="2"/>
  <c r="J20" i="2" s="1"/>
  <c r="M20" i="2" s="1"/>
  <c r="L20" i="2" s="1"/>
  <c r="H21" i="2"/>
  <c r="J21" i="2" s="1"/>
  <c r="M21" i="2" s="1"/>
  <c r="L21" i="2" s="1"/>
  <c r="H22" i="2"/>
  <c r="J22" i="2" s="1"/>
  <c r="M22" i="2" s="1"/>
  <c r="L22" i="2" s="1"/>
  <c r="H23" i="2"/>
  <c r="J23" i="2" s="1"/>
  <c r="M23" i="2" s="1"/>
  <c r="L23" i="2" s="1"/>
  <c r="H24" i="2"/>
  <c r="J24" i="2" s="1"/>
  <c r="M24" i="2" s="1"/>
  <c r="L24" i="2" s="1"/>
  <c r="H25" i="2"/>
  <c r="J25" i="2" s="1"/>
  <c r="M25" i="2" s="1"/>
  <c r="L25" i="2" s="1"/>
  <c r="H26" i="2"/>
  <c r="J26" i="2" s="1"/>
  <c r="M26" i="2" s="1"/>
  <c r="L26" i="2" s="1"/>
  <c r="H27" i="2"/>
  <c r="J27" i="2" s="1"/>
  <c r="M27" i="2" s="1"/>
  <c r="L27" i="2" s="1"/>
  <c r="H28" i="2"/>
  <c r="J28" i="2" s="1"/>
  <c r="M28" i="2" s="1"/>
  <c r="L28" i="2" s="1"/>
  <c r="H29" i="2"/>
  <c r="J29" i="2" s="1"/>
  <c r="M29" i="2" s="1"/>
  <c r="L29" i="2" s="1"/>
  <c r="H31" i="2"/>
  <c r="J31" i="2" s="1"/>
  <c r="M31" i="2" s="1"/>
  <c r="L31" i="2" s="1"/>
  <c r="H33" i="2"/>
  <c r="J33" i="2" s="1"/>
  <c r="M33" i="2" s="1"/>
  <c r="L33" i="2" s="1"/>
  <c r="H34" i="2"/>
  <c r="J34" i="2" s="1"/>
  <c r="M34" i="2" s="1"/>
  <c r="L34" i="2" s="1"/>
  <c r="H35" i="2"/>
  <c r="J35" i="2" s="1"/>
  <c r="M35" i="2" s="1"/>
  <c r="L35" i="2" s="1"/>
  <c r="H36" i="2"/>
  <c r="J36" i="2" s="1"/>
  <c r="M36" i="2" s="1"/>
  <c r="L36" i="2" s="1"/>
  <c r="H37" i="2"/>
  <c r="J37" i="2" s="1"/>
  <c r="M37" i="2" s="1"/>
  <c r="H38" i="2"/>
  <c r="J38" i="2" s="1"/>
  <c r="M38" i="2" s="1"/>
  <c r="H6" i="2"/>
  <c r="J6" i="2" s="1"/>
  <c r="M6" i="2" s="1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1" i="2"/>
  <c r="C33" i="2"/>
  <c r="C34" i="2"/>
  <c r="C35" i="2"/>
  <c r="C36" i="2"/>
  <c r="C37" i="2"/>
  <c r="C38" i="2"/>
  <c r="C6" i="2"/>
  <c r="L14" i="2" l="1"/>
  <c r="L6" i="2"/>
  <c r="L37" i="2"/>
</calcChain>
</file>

<file path=xl/sharedStrings.xml><?xml version="1.0" encoding="utf-8"?>
<sst xmlns="http://schemas.openxmlformats.org/spreadsheetml/2006/main" count="52" uniqueCount="52">
  <si>
    <t>Наименование</t>
  </si>
  <si>
    <t>Код главы</t>
  </si>
  <si>
    <t>Аппарат Уполномоченного по правам человека в Удмуртской Республике</t>
  </si>
  <si>
    <t>Администрация Главы и Правительства Удмуртской Республики</t>
  </si>
  <si>
    <t>Государственный контрольный комитет Удмуртской Республики</t>
  </si>
  <si>
    <t>Министерство транспорта и дорожного хозяйства Удмуртской Республики</t>
  </si>
  <si>
    <t>Центральная избирательная комиссия Удмуртской Республики</t>
  </si>
  <si>
    <t>Комитет по делам записи актов гражданского состояния при Правительстве Удмуртской Республики</t>
  </si>
  <si>
    <t>Министерство цифрового развития Удмуртской Республики</t>
  </si>
  <si>
    <t>Аппарат Уполномоченного по защите прав предпринимателей в Удмуртской Республике</t>
  </si>
  <si>
    <t>Аппарат Государственного Совета Удмуртской Республики</t>
  </si>
  <si>
    <t>Министерство строительства, жилищно-коммунального хозяйства и энергетики Удмуртской Республики</t>
  </si>
  <si>
    <t>Главное управление по государственному надзору Удмуртской Республики</t>
  </si>
  <si>
    <t>Агентство печати и массовых коммуникаций Удмуртской Республики</t>
  </si>
  <si>
    <t>Министерство экономики Удмуртской Республики</t>
  </si>
  <si>
    <t>Министерство промышленности и торговли Удмуртской Республики</t>
  </si>
  <si>
    <t>Министерство социальной политики и труда Удмуртской Республики</t>
  </si>
  <si>
    <t>Министерство природных ресурсов и охраны окружающей среды Удмуртской Республики</t>
  </si>
  <si>
    <t>Управление социальной защиты населения Удмуртской Республики при Министерстве социальной политики и труда Удмуртской Республики</t>
  </si>
  <si>
    <t>Министерство по физической культуре, спорту и молодежной политике Удмуртской Республики</t>
  </si>
  <si>
    <t>Министерство национальной политики Удмуртской Республики</t>
  </si>
  <si>
    <t>Министерство здравоохранения Удмуртской Республики</t>
  </si>
  <si>
    <t>Комитет по делам архивов при Правительстве Удмуртской Республики</t>
  </si>
  <si>
    <t>Министерство культуры Удмуртской Республики</t>
  </si>
  <si>
    <t>Агентство по государственной охране объектов культурного наследия Удмуртской Республики</t>
  </si>
  <si>
    <t>Министерство имущественных отношений Удмуртской Республики</t>
  </si>
  <si>
    <t>Министерство образования и науки Удмуртской Республики</t>
  </si>
  <si>
    <t>Государственный комитет Удмуртской Республики по делам гражданской обороны и чрезвычайным ситуациям</t>
  </si>
  <si>
    <t>Главное управление ветеринарии Удмуртской Республики</t>
  </si>
  <si>
    <t>Министерство сельского хозяйства и продовольствия Удмуртской Республики</t>
  </si>
  <si>
    <t>Министерство финансов Удмуртской Республики</t>
  </si>
  <si>
    <t>Управление по обеспечению деятельности мировых судей Удмуртской Республики при Правительстве Удмуртской Республики</t>
  </si>
  <si>
    <t>ИТОГО РАСХОДОВ</t>
  </si>
  <si>
    <t>Действующая редакция 
Закона УР от 28.04.2022 
№ 11-РЗ</t>
  </si>
  <si>
    <t>Изменения
(законопроект от 07.04.2022 
№ 2084-6зп)</t>
  </si>
  <si>
    <t>Предлагаемые изменения
(законопроект от 06.06.2022
№ 3581-6зп)</t>
  </si>
  <si>
    <t>Действующая редакция 
Закона УР от 15.06.2022 
№ 33-РЗ</t>
  </si>
  <si>
    <t>Агентство по туризму Удмуртской Республики</t>
  </si>
  <si>
    <t>Агентство по молодежной политике Удмуртской Республики</t>
  </si>
  <si>
    <t>Действующая редакция 
Закона УР от 30.11.2022 
№ 64-РЗ</t>
  </si>
  <si>
    <t>Предлагаемые изменения
(законопроект от 25.11.2022 
№ 7904-7-зп)</t>
  </si>
  <si>
    <t>5=4/1*100</t>
  </si>
  <si>
    <t>Предлагаемые изменения
(законопроект от 16.12.2022 
№ 8600-7-зп)</t>
  </si>
  <si>
    <t xml:space="preserve">Анализ изменений  расходов бюджета Удмуртской Республики
 за 2022 год по ведомственной структуре расходов </t>
  </si>
  <si>
    <t>Приложение 3 к аналитической записке</t>
  </si>
  <si>
    <t>6=4/3*100</t>
  </si>
  <si>
    <r>
      <t xml:space="preserve">План с учетом изменений, 
</t>
    </r>
    <r>
      <rPr>
        <sz val="12"/>
        <color theme="1"/>
        <rFont val="Times New Roman"/>
        <family val="1"/>
        <charset val="204"/>
      </rPr>
      <t>тыс. руб.</t>
    </r>
  </si>
  <si>
    <r>
      <t xml:space="preserve">Фактическое исполнение бюджета
</t>
    </r>
    <r>
      <rPr>
        <sz val="12"/>
        <color theme="1"/>
        <rFont val="Times New Roman"/>
        <family val="1"/>
        <charset val="204"/>
      </rPr>
      <t>(законопроект 
№ 4167-7зп), тыс. руб.</t>
    </r>
  </si>
  <si>
    <r>
      <t xml:space="preserve">Внесённые изменения, 
</t>
    </r>
    <r>
      <rPr>
        <sz val="12"/>
        <rFont val="Times New Roman"/>
        <family val="1"/>
        <charset val="204"/>
      </rPr>
      <t>тыс. руб.</t>
    </r>
  </si>
  <si>
    <r>
      <t xml:space="preserve">Первоначальный план
</t>
    </r>
    <r>
      <rPr>
        <sz val="12"/>
        <rFont val="Times New Roman"/>
        <family val="1"/>
        <charset val="204"/>
      </rPr>
      <t>(Закон УР от 27.12.2021 
№ 140-РЗ), 
тыс. руб.</t>
    </r>
  </si>
  <si>
    <r>
      <t xml:space="preserve">Темп роста к первоначальному плану, 
</t>
    </r>
    <r>
      <rPr>
        <sz val="12"/>
        <rFont val="Times New Roman"/>
        <family val="1"/>
        <charset val="204"/>
      </rPr>
      <t>%</t>
    </r>
  </si>
  <si>
    <r>
      <t xml:space="preserve">Темп роста к плану с учетом изменений, 
</t>
    </r>
    <r>
      <rPr>
        <sz val="12"/>
        <rFont val="Times New Roman"/>
        <family val="1"/>
        <charset val="204"/>
      </rPr>
      <t>%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</si>
</sst>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color rgb="FF000000"/>
      <name val="Arial CYR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" fontId="10" fillId="2" borderId="4">
      <alignment horizontal="right" vertical="top" shrinkToFit="1"/>
    </xf>
  </cellStyleXfs>
  <cellXfs count="28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vertical="top" wrapText="1"/>
    </xf>
    <xf numFmtId="164" fontId="2" fillId="0" borderId="1" xfId="0" applyNumberFormat="1" applyFont="1" applyBorder="1"/>
    <xf numFmtId="0" fontId="4" fillId="0" borderId="1" xfId="0" applyFont="1" applyBorder="1" applyAlignment="1">
      <alignment vertical="top"/>
    </xf>
    <xf numFmtId="164" fontId="4" fillId="0" borderId="1" xfId="0" applyNumberFormat="1" applyFont="1" applyBorder="1"/>
    <xf numFmtId="0" fontId="4" fillId="0" borderId="0" xfId="0" applyFont="1"/>
    <xf numFmtId="164" fontId="4" fillId="0" borderId="1" xfId="0" applyNumberFormat="1" applyFont="1" applyBorder="1" applyAlignment="1">
      <alignment horizontal="right"/>
    </xf>
    <xf numFmtId="0" fontId="3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5" fontId="6" fillId="0" borderId="1" xfId="0" applyNumberFormat="1" applyFont="1" applyBorder="1"/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164" fontId="2" fillId="0" borderId="1" xfId="0" applyNumberFormat="1" applyFont="1" applyBorder="1" applyAlignment="1">
      <alignment horizontal="right"/>
    </xf>
    <xf numFmtId="164" fontId="6" fillId="0" borderId="1" xfId="0" applyNumberFormat="1" applyFont="1" applyBorder="1"/>
    <xf numFmtId="165" fontId="2" fillId="0" borderId="0" xfId="0" applyNumberFormat="1" applyFont="1"/>
    <xf numFmtId="0" fontId="4" fillId="0" borderId="1" xfId="0" applyFont="1" applyFill="1" applyBorder="1" applyAlignment="1">
      <alignment horizontal="center" vertical="center" wrapText="1"/>
    </xf>
    <xf numFmtId="3" fontId="4" fillId="0" borderId="3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1" fillId="0" borderId="0" xfId="0" applyFont="1" applyAlignment="1">
      <alignment horizontal="left"/>
    </xf>
    <xf numFmtId="0" fontId="7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</cellXfs>
  <cellStyles count="2">
    <cellStyle name="xl28" xfId="1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8"/>
  <sheetViews>
    <sheetView tabSelected="1" topLeftCell="A31" workbookViewId="0">
      <selection activeCell="N6" sqref="N6:N37"/>
    </sheetView>
  </sheetViews>
  <sheetFormatPr defaultRowHeight="15.75" x14ac:dyDescent="0.25"/>
  <cols>
    <col min="1" max="1" width="54.42578125" style="6" customWidth="1"/>
    <col min="2" max="2" width="9.140625" style="3" hidden="1" customWidth="1"/>
    <col min="3" max="3" width="31.85546875" style="3" hidden="1" customWidth="1"/>
    <col min="4" max="4" width="20.140625" style="1" customWidth="1"/>
    <col min="5" max="11" width="17.85546875" style="1" hidden="1" customWidth="1"/>
    <col min="12" max="14" width="17.85546875" style="1" customWidth="1"/>
    <col min="15" max="15" width="16" style="1" customWidth="1"/>
    <col min="16" max="16" width="14.42578125" style="1" customWidth="1"/>
    <col min="17" max="17" width="0" style="1" hidden="1" customWidth="1"/>
    <col min="18" max="16384" width="9.140625" style="1"/>
  </cols>
  <sheetData>
    <row r="1" spans="1:17" x14ac:dyDescent="0.25">
      <c r="E1" s="25"/>
      <c r="F1" s="25"/>
      <c r="G1" s="27" t="s">
        <v>44</v>
      </c>
      <c r="H1" s="27"/>
      <c r="I1" s="27"/>
      <c r="J1" s="27"/>
      <c r="K1" s="27"/>
      <c r="L1" s="27"/>
      <c r="M1" s="27"/>
      <c r="N1" s="27"/>
      <c r="O1" s="27"/>
      <c r="P1" s="27"/>
    </row>
    <row r="2" spans="1:17" ht="50.25" customHeight="1" x14ac:dyDescent="0.25">
      <c r="A2" s="26" t="s">
        <v>43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</row>
    <row r="3" spans="1:17" ht="18" customHeight="1" x14ac:dyDescent="0.25">
      <c r="A3" s="13"/>
      <c r="B3" s="13"/>
      <c r="C3" s="13"/>
      <c r="D3" s="13"/>
      <c r="E3" s="13"/>
      <c r="F3" s="13"/>
      <c r="G3" s="13"/>
      <c r="H3" s="24"/>
      <c r="I3" s="24"/>
      <c r="J3" s="24"/>
      <c r="K3" s="24"/>
      <c r="L3" s="24"/>
      <c r="M3" s="24"/>
      <c r="N3" s="24"/>
      <c r="O3" s="24"/>
      <c r="P3" s="24"/>
    </row>
    <row r="4" spans="1:17" s="3" customFormat="1" ht="98.25" customHeight="1" x14ac:dyDescent="0.25">
      <c r="A4" s="5" t="s">
        <v>0</v>
      </c>
      <c r="B4" s="5" t="s">
        <v>1</v>
      </c>
      <c r="C4" s="5"/>
      <c r="D4" s="14" t="s">
        <v>49</v>
      </c>
      <c r="E4" s="5" t="s">
        <v>34</v>
      </c>
      <c r="F4" s="5" t="s">
        <v>33</v>
      </c>
      <c r="G4" s="14" t="s">
        <v>35</v>
      </c>
      <c r="H4" s="5" t="s">
        <v>36</v>
      </c>
      <c r="I4" s="14" t="s">
        <v>40</v>
      </c>
      <c r="J4" s="14" t="s">
        <v>39</v>
      </c>
      <c r="K4" s="14" t="s">
        <v>42</v>
      </c>
      <c r="L4" s="14" t="s">
        <v>48</v>
      </c>
      <c r="M4" s="22" t="s">
        <v>46</v>
      </c>
      <c r="N4" s="23" t="s">
        <v>47</v>
      </c>
      <c r="O4" s="14" t="s">
        <v>50</v>
      </c>
      <c r="P4" s="14" t="s">
        <v>51</v>
      </c>
    </row>
    <row r="5" spans="1:17" s="18" customFormat="1" ht="15.75" customHeight="1" x14ac:dyDescent="0.25">
      <c r="A5" s="16"/>
      <c r="B5" s="16"/>
      <c r="C5" s="16"/>
      <c r="D5" s="16">
        <v>1</v>
      </c>
      <c r="E5" s="16"/>
      <c r="F5" s="16">
        <v>2</v>
      </c>
      <c r="G5" s="16">
        <v>3</v>
      </c>
      <c r="H5" s="17">
        <v>2</v>
      </c>
      <c r="I5" s="17">
        <v>3</v>
      </c>
      <c r="J5" s="17">
        <v>2</v>
      </c>
      <c r="K5" s="17">
        <v>3</v>
      </c>
      <c r="L5" s="17">
        <v>2</v>
      </c>
      <c r="M5" s="17">
        <v>3</v>
      </c>
      <c r="N5" s="17">
        <v>4</v>
      </c>
      <c r="O5" s="17" t="s">
        <v>41</v>
      </c>
      <c r="P5" s="16" t="s">
        <v>45</v>
      </c>
    </row>
    <row r="6" spans="1:17" ht="31.5" x14ac:dyDescent="0.25">
      <c r="A6" s="7" t="s">
        <v>2</v>
      </c>
      <c r="B6" s="2">
        <v>802</v>
      </c>
      <c r="C6" s="2" t="str">
        <f>A6&amp;B6</f>
        <v>Аппарат Уполномоченного по правам человека в Удмуртской Республике802</v>
      </c>
      <c r="D6" s="8">
        <v>7477.5</v>
      </c>
      <c r="E6" s="12">
        <v>0</v>
      </c>
      <c r="F6" s="8">
        <v>7477.5</v>
      </c>
      <c r="G6" s="10"/>
      <c r="H6" s="8">
        <f>F6+G6</f>
        <v>7477.5</v>
      </c>
      <c r="I6" s="8"/>
      <c r="J6" s="8">
        <f>H6+I6</f>
        <v>7477.5</v>
      </c>
      <c r="K6" s="19">
        <v>1815.8</v>
      </c>
      <c r="L6" s="19">
        <f>M6-D6</f>
        <v>1815.7999999999993</v>
      </c>
      <c r="M6" s="8">
        <f t="shared" ref="M6:M38" si="0">J6+K6</f>
        <v>9293.2999999999993</v>
      </c>
      <c r="N6" s="10">
        <v>10219.790000000001</v>
      </c>
      <c r="O6" s="20">
        <f>N6/D6*100</f>
        <v>136.67388833166166</v>
      </c>
      <c r="P6" s="15">
        <f>N6/M6*100</f>
        <v>109.96944034949911</v>
      </c>
      <c r="Q6" s="21">
        <f>P6-100</f>
        <v>9.9694403494991093</v>
      </c>
    </row>
    <row r="7" spans="1:17" ht="31.5" x14ac:dyDescent="0.25">
      <c r="A7" s="7" t="s">
        <v>3</v>
      </c>
      <c r="B7" s="2">
        <v>803</v>
      </c>
      <c r="C7" s="2" t="str">
        <f t="shared" ref="C7:C38" si="1">A7&amp;B7</f>
        <v>Администрация Главы и Правительства Удмуртской Республики803</v>
      </c>
      <c r="D7" s="8">
        <v>500837.5</v>
      </c>
      <c r="E7" s="12">
        <v>41156.099999999977</v>
      </c>
      <c r="F7" s="8">
        <v>541993.6</v>
      </c>
      <c r="G7" s="10"/>
      <c r="H7" s="8">
        <f t="shared" ref="H7:H38" si="2">F7+G7</f>
        <v>541993.6</v>
      </c>
      <c r="I7" s="8"/>
      <c r="J7" s="8">
        <f t="shared" ref="J7:J38" si="3">H7+I7</f>
        <v>541993.6</v>
      </c>
      <c r="K7" s="19">
        <v>1470175.3</v>
      </c>
      <c r="L7" s="19">
        <f t="shared" ref="L7:L38" si="4">M7-D7</f>
        <v>1511331.4</v>
      </c>
      <c r="M7" s="8">
        <f t="shared" si="0"/>
        <v>2012168.9</v>
      </c>
      <c r="N7" s="10">
        <v>1320028.8500000001</v>
      </c>
      <c r="O7" s="20">
        <f t="shared" ref="O7:O38" si="5">N7/D7*100</f>
        <v>263.56429979783866</v>
      </c>
      <c r="P7" s="15">
        <f t="shared" ref="P7:P38" si="6">N7/M7*100</f>
        <v>65.60228865479435</v>
      </c>
      <c r="Q7" s="21">
        <f t="shared" ref="Q7:Q37" si="7">P7-100</f>
        <v>-34.39771134520565</v>
      </c>
    </row>
    <row r="8" spans="1:17" ht="31.5" x14ac:dyDescent="0.25">
      <c r="A8" s="7" t="s">
        <v>4</v>
      </c>
      <c r="B8" s="2">
        <v>805</v>
      </c>
      <c r="C8" s="2" t="str">
        <f t="shared" si="1"/>
        <v>Государственный контрольный комитет Удмуртской Республики805</v>
      </c>
      <c r="D8" s="8">
        <v>25476.3</v>
      </c>
      <c r="E8" s="12">
        <v>0</v>
      </c>
      <c r="F8" s="8">
        <v>25476.3</v>
      </c>
      <c r="G8" s="10"/>
      <c r="H8" s="8">
        <f t="shared" si="2"/>
        <v>25476.3</v>
      </c>
      <c r="I8" s="8"/>
      <c r="J8" s="8">
        <f t="shared" si="3"/>
        <v>25476.3</v>
      </c>
      <c r="K8" s="19">
        <v>6740.5</v>
      </c>
      <c r="L8" s="19">
        <f t="shared" si="4"/>
        <v>6740.5</v>
      </c>
      <c r="M8" s="8">
        <f t="shared" si="0"/>
        <v>32216.799999999999</v>
      </c>
      <c r="N8" s="10">
        <v>35548.94</v>
      </c>
      <c r="O8" s="20">
        <f t="shared" si="5"/>
        <v>139.53729544714108</v>
      </c>
      <c r="P8" s="15">
        <f t="shared" si="6"/>
        <v>110.34286459238658</v>
      </c>
      <c r="Q8" s="21">
        <f t="shared" si="7"/>
        <v>10.342864592386576</v>
      </c>
    </row>
    <row r="9" spans="1:17" ht="31.5" x14ac:dyDescent="0.25">
      <c r="A9" s="7" t="s">
        <v>5</v>
      </c>
      <c r="B9" s="2">
        <v>807</v>
      </c>
      <c r="C9" s="2" t="str">
        <f t="shared" si="1"/>
        <v>Министерство транспорта и дорожного хозяйства Удмуртской Республики807</v>
      </c>
      <c r="D9" s="8">
        <v>11081745.699999999</v>
      </c>
      <c r="E9" s="12">
        <v>555316.5</v>
      </c>
      <c r="F9" s="8">
        <v>11637062.199999999</v>
      </c>
      <c r="G9" s="10">
        <v>-814066</v>
      </c>
      <c r="H9" s="8">
        <f t="shared" si="2"/>
        <v>10822996.199999999</v>
      </c>
      <c r="I9" s="8"/>
      <c r="J9" s="8">
        <f t="shared" si="3"/>
        <v>10822996.199999999</v>
      </c>
      <c r="K9" s="19">
        <v>-1109.5</v>
      </c>
      <c r="L9" s="19">
        <f t="shared" si="4"/>
        <v>-259859</v>
      </c>
      <c r="M9" s="8">
        <f t="shared" si="0"/>
        <v>10821886.699999999</v>
      </c>
      <c r="N9" s="10">
        <v>8402354.1099999994</v>
      </c>
      <c r="O9" s="20">
        <f t="shared" si="5"/>
        <v>75.82157484447599</v>
      </c>
      <c r="P9" s="15">
        <f t="shared" si="6"/>
        <v>77.642229519922807</v>
      </c>
      <c r="Q9" s="21">
        <f t="shared" si="7"/>
        <v>-22.357770480077193</v>
      </c>
    </row>
    <row r="10" spans="1:17" ht="31.5" x14ac:dyDescent="0.25">
      <c r="A10" s="7" t="s">
        <v>6</v>
      </c>
      <c r="B10" s="2">
        <v>810</v>
      </c>
      <c r="C10" s="2" t="str">
        <f t="shared" si="1"/>
        <v>Центральная избирательная комиссия Удмуртской Республики810</v>
      </c>
      <c r="D10" s="8">
        <v>278148</v>
      </c>
      <c r="E10" s="12">
        <v>0</v>
      </c>
      <c r="F10" s="8">
        <v>278148</v>
      </c>
      <c r="G10" s="10"/>
      <c r="H10" s="8">
        <f t="shared" si="2"/>
        <v>278148</v>
      </c>
      <c r="I10" s="8"/>
      <c r="J10" s="8">
        <f t="shared" si="3"/>
        <v>278148</v>
      </c>
      <c r="K10" s="19">
        <v>22224.7</v>
      </c>
      <c r="L10" s="19">
        <f t="shared" si="4"/>
        <v>22224.700000000012</v>
      </c>
      <c r="M10" s="8">
        <f t="shared" si="0"/>
        <v>300372.7</v>
      </c>
      <c r="N10" s="10">
        <v>302853.99</v>
      </c>
      <c r="O10" s="20">
        <f t="shared" si="5"/>
        <v>108.88231804650761</v>
      </c>
      <c r="P10" s="15">
        <f t="shared" si="6"/>
        <v>100.82607041185834</v>
      </c>
      <c r="Q10" s="21">
        <f t="shared" si="7"/>
        <v>0.82607041185833907</v>
      </c>
    </row>
    <row r="11" spans="1:17" ht="35.25" customHeight="1" x14ac:dyDescent="0.25">
      <c r="A11" s="7" t="s">
        <v>7</v>
      </c>
      <c r="B11" s="2">
        <v>811</v>
      </c>
      <c r="C11" s="2" t="str">
        <f t="shared" si="1"/>
        <v>Комитет по делам записи актов гражданского состояния при Правительстве Удмуртской Республики811</v>
      </c>
      <c r="D11" s="8">
        <v>87762.6</v>
      </c>
      <c r="E11" s="12">
        <v>0</v>
      </c>
      <c r="F11" s="8">
        <v>87762.6</v>
      </c>
      <c r="G11" s="10"/>
      <c r="H11" s="8">
        <f t="shared" si="2"/>
        <v>87762.6</v>
      </c>
      <c r="I11" s="8"/>
      <c r="J11" s="8">
        <f t="shared" si="3"/>
        <v>87762.6</v>
      </c>
      <c r="K11" s="19">
        <v>1743.3</v>
      </c>
      <c r="L11" s="19">
        <f t="shared" si="4"/>
        <v>1743.3000000000029</v>
      </c>
      <c r="M11" s="8">
        <f t="shared" si="0"/>
        <v>89505.900000000009</v>
      </c>
      <c r="N11" s="10">
        <v>90443.61</v>
      </c>
      <c r="O11" s="20">
        <f t="shared" si="5"/>
        <v>103.05484340710052</v>
      </c>
      <c r="P11" s="15">
        <f t="shared" si="6"/>
        <v>101.04765160732421</v>
      </c>
      <c r="Q11" s="21">
        <f t="shared" si="7"/>
        <v>1.0476516073242124</v>
      </c>
    </row>
    <row r="12" spans="1:17" ht="31.5" x14ac:dyDescent="0.25">
      <c r="A12" s="7" t="s">
        <v>8</v>
      </c>
      <c r="B12" s="2">
        <v>815</v>
      </c>
      <c r="C12" s="2" t="str">
        <f t="shared" si="1"/>
        <v>Министерство цифрового развития Удмуртской Республики815</v>
      </c>
      <c r="D12" s="8">
        <v>754419.9</v>
      </c>
      <c r="E12" s="12">
        <v>-401.19999999995343</v>
      </c>
      <c r="F12" s="8">
        <v>754018.70000000007</v>
      </c>
      <c r="G12" s="10"/>
      <c r="H12" s="8">
        <f t="shared" si="2"/>
        <v>754018.70000000007</v>
      </c>
      <c r="I12" s="8"/>
      <c r="J12" s="8">
        <f t="shared" si="3"/>
        <v>754018.70000000007</v>
      </c>
      <c r="K12" s="19">
        <v>311805.90000000002</v>
      </c>
      <c r="L12" s="19">
        <f t="shared" si="4"/>
        <v>311404.70000000007</v>
      </c>
      <c r="M12" s="8">
        <f t="shared" si="0"/>
        <v>1065824.6000000001</v>
      </c>
      <c r="N12" s="10">
        <v>929336.38</v>
      </c>
      <c r="O12" s="20">
        <f t="shared" si="5"/>
        <v>123.18556019002149</v>
      </c>
      <c r="P12" s="15">
        <f t="shared" si="6"/>
        <v>87.194119933054651</v>
      </c>
      <c r="Q12" s="21">
        <f t="shared" si="7"/>
        <v>-12.805880066945349</v>
      </c>
    </row>
    <row r="13" spans="1:17" ht="34.5" customHeight="1" x14ac:dyDescent="0.25">
      <c r="A13" s="7" t="s">
        <v>9</v>
      </c>
      <c r="B13" s="2">
        <v>816</v>
      </c>
      <c r="C13" s="2" t="str">
        <f t="shared" si="1"/>
        <v>Аппарат Уполномоченного по защите прав предпринимателей в Удмуртской Республике816</v>
      </c>
      <c r="D13" s="8">
        <v>3914.8</v>
      </c>
      <c r="E13" s="12">
        <v>0</v>
      </c>
      <c r="F13" s="8">
        <v>3914.8</v>
      </c>
      <c r="G13" s="10"/>
      <c r="H13" s="8">
        <f t="shared" si="2"/>
        <v>3914.8</v>
      </c>
      <c r="I13" s="8"/>
      <c r="J13" s="8">
        <f t="shared" si="3"/>
        <v>3914.8</v>
      </c>
      <c r="K13" s="19">
        <v>818.8</v>
      </c>
      <c r="L13" s="19">
        <f t="shared" si="4"/>
        <v>818.80000000000018</v>
      </c>
      <c r="M13" s="8">
        <f t="shared" si="0"/>
        <v>4733.6000000000004</v>
      </c>
      <c r="N13" s="10">
        <v>4937.6499999999996</v>
      </c>
      <c r="O13" s="20">
        <f t="shared" si="5"/>
        <v>126.1277715336671</v>
      </c>
      <c r="P13" s="15">
        <f t="shared" si="6"/>
        <v>104.31067263816121</v>
      </c>
      <c r="Q13" s="21">
        <f t="shared" si="7"/>
        <v>4.3106726381612077</v>
      </c>
    </row>
    <row r="14" spans="1:17" ht="31.5" x14ac:dyDescent="0.25">
      <c r="A14" s="7" t="s">
        <v>10</v>
      </c>
      <c r="B14" s="2">
        <v>830</v>
      </c>
      <c r="C14" s="2" t="str">
        <f t="shared" si="1"/>
        <v>Аппарат Государственного Совета Удмуртской Республики830</v>
      </c>
      <c r="D14" s="8">
        <v>171430.7</v>
      </c>
      <c r="E14" s="12">
        <v>0</v>
      </c>
      <c r="F14" s="8">
        <v>171430.7</v>
      </c>
      <c r="G14" s="10"/>
      <c r="H14" s="8">
        <f t="shared" si="2"/>
        <v>171430.7</v>
      </c>
      <c r="I14" s="8"/>
      <c r="J14" s="8">
        <f t="shared" si="3"/>
        <v>171430.7</v>
      </c>
      <c r="K14" s="19">
        <v>46159.7</v>
      </c>
      <c r="L14" s="19">
        <f t="shared" si="4"/>
        <v>46159.700000000012</v>
      </c>
      <c r="M14" s="8">
        <f t="shared" si="0"/>
        <v>217590.40000000002</v>
      </c>
      <c r="N14" s="10">
        <v>199367.52</v>
      </c>
      <c r="O14" s="20">
        <f t="shared" si="5"/>
        <v>116.29627598790645</v>
      </c>
      <c r="P14" s="15">
        <f t="shared" si="6"/>
        <v>91.625145226995301</v>
      </c>
      <c r="Q14" s="21">
        <f t="shared" si="7"/>
        <v>-8.3748547730046994</v>
      </c>
    </row>
    <row r="15" spans="1:17" ht="47.25" x14ac:dyDescent="0.25">
      <c r="A15" s="7" t="s">
        <v>11</v>
      </c>
      <c r="B15" s="2">
        <v>833</v>
      </c>
      <c r="C15" s="2" t="str">
        <f t="shared" si="1"/>
        <v>Министерство строительства, жилищно-коммунального хозяйства и энергетики Удмуртской Республики833</v>
      </c>
      <c r="D15" s="8">
        <v>11930856.6</v>
      </c>
      <c r="E15" s="12">
        <v>301575.30000000075</v>
      </c>
      <c r="F15" s="8">
        <v>12232431.9</v>
      </c>
      <c r="G15" s="10">
        <v>172479.2</v>
      </c>
      <c r="H15" s="8">
        <f t="shared" si="2"/>
        <v>12404911.1</v>
      </c>
      <c r="I15" s="8"/>
      <c r="J15" s="8">
        <f t="shared" si="3"/>
        <v>12404911.1</v>
      </c>
      <c r="K15" s="19">
        <v>1810614.8</v>
      </c>
      <c r="L15" s="19">
        <f t="shared" si="4"/>
        <v>2284669.3000000007</v>
      </c>
      <c r="M15" s="8">
        <f t="shared" si="0"/>
        <v>14215525.9</v>
      </c>
      <c r="N15" s="10">
        <v>10018432.82</v>
      </c>
      <c r="O15" s="20">
        <f t="shared" si="5"/>
        <v>83.97077557700257</v>
      </c>
      <c r="P15" s="15">
        <f t="shared" si="6"/>
        <v>70.475288008866414</v>
      </c>
      <c r="Q15" s="21">
        <f t="shared" si="7"/>
        <v>-29.524711991133586</v>
      </c>
    </row>
    <row r="16" spans="1:17" ht="31.5" x14ac:dyDescent="0.25">
      <c r="A16" s="7" t="s">
        <v>12</v>
      </c>
      <c r="B16" s="2">
        <v>834</v>
      </c>
      <c r="C16" s="2" t="str">
        <f t="shared" si="1"/>
        <v>Главное управление по государственному надзору Удмуртской Республики834</v>
      </c>
      <c r="D16" s="8">
        <v>70221.2</v>
      </c>
      <c r="E16" s="12">
        <v>0</v>
      </c>
      <c r="F16" s="8">
        <v>70221.2</v>
      </c>
      <c r="G16" s="10">
        <v>1439.4</v>
      </c>
      <c r="H16" s="8">
        <f t="shared" si="2"/>
        <v>71660.599999999991</v>
      </c>
      <c r="I16" s="8"/>
      <c r="J16" s="8">
        <f t="shared" si="3"/>
        <v>71660.599999999991</v>
      </c>
      <c r="K16" s="19">
        <v>12055.4</v>
      </c>
      <c r="L16" s="19">
        <f t="shared" si="4"/>
        <v>13494.799999999988</v>
      </c>
      <c r="M16" s="8">
        <f t="shared" si="0"/>
        <v>83715.999999999985</v>
      </c>
      <c r="N16" s="10">
        <v>89532.62</v>
      </c>
      <c r="O16" s="20">
        <f t="shared" si="5"/>
        <v>127.50084020210421</v>
      </c>
      <c r="P16" s="15">
        <f t="shared" si="6"/>
        <v>106.94803860671796</v>
      </c>
      <c r="Q16" s="21">
        <f t="shared" si="7"/>
        <v>6.948038606717958</v>
      </c>
    </row>
    <row r="17" spans="1:17" ht="31.5" x14ac:dyDescent="0.25">
      <c r="A17" s="7" t="s">
        <v>13</v>
      </c>
      <c r="B17" s="2">
        <v>835</v>
      </c>
      <c r="C17" s="2" t="str">
        <f t="shared" si="1"/>
        <v>Агентство печати и массовых коммуникаций Удмуртской Республики835</v>
      </c>
      <c r="D17" s="8">
        <v>160478</v>
      </c>
      <c r="E17" s="12">
        <v>-1298</v>
      </c>
      <c r="F17" s="8">
        <v>159180</v>
      </c>
      <c r="G17" s="10"/>
      <c r="H17" s="8">
        <f t="shared" si="2"/>
        <v>159180</v>
      </c>
      <c r="I17" s="8"/>
      <c r="J17" s="8">
        <f t="shared" si="3"/>
        <v>159180</v>
      </c>
      <c r="K17" s="19">
        <v>169797.7</v>
      </c>
      <c r="L17" s="19">
        <f t="shared" si="4"/>
        <v>168499.7</v>
      </c>
      <c r="M17" s="8">
        <f t="shared" si="0"/>
        <v>328977.7</v>
      </c>
      <c r="N17" s="10">
        <v>366674.85</v>
      </c>
      <c r="O17" s="20">
        <f t="shared" si="5"/>
        <v>228.48916985505801</v>
      </c>
      <c r="P17" s="15">
        <f t="shared" si="6"/>
        <v>111.45887699986959</v>
      </c>
      <c r="Q17" s="21">
        <f t="shared" si="7"/>
        <v>11.458876999869588</v>
      </c>
    </row>
    <row r="18" spans="1:17" ht="20.25" customHeight="1" x14ac:dyDescent="0.25">
      <c r="A18" s="7" t="s">
        <v>14</v>
      </c>
      <c r="B18" s="2">
        <v>840</v>
      </c>
      <c r="C18" s="2" t="str">
        <f t="shared" si="1"/>
        <v>Министерство экономики Удмуртской Республики840</v>
      </c>
      <c r="D18" s="8">
        <v>793987.8</v>
      </c>
      <c r="E18" s="12">
        <v>80</v>
      </c>
      <c r="F18" s="8">
        <v>794067.8</v>
      </c>
      <c r="G18" s="10">
        <v>-300000</v>
      </c>
      <c r="H18" s="8">
        <f t="shared" si="2"/>
        <v>494067.80000000005</v>
      </c>
      <c r="I18" s="8">
        <v>-508</v>
      </c>
      <c r="J18" s="8">
        <f t="shared" si="3"/>
        <v>493559.80000000005</v>
      </c>
      <c r="K18" s="19">
        <v>-152746.20000000001</v>
      </c>
      <c r="L18" s="19">
        <f t="shared" si="4"/>
        <v>-453174.2</v>
      </c>
      <c r="M18" s="8">
        <f t="shared" si="0"/>
        <v>340813.60000000003</v>
      </c>
      <c r="N18" s="10">
        <v>344509.44</v>
      </c>
      <c r="O18" s="20">
        <f t="shared" si="5"/>
        <v>43.389764930896924</v>
      </c>
      <c r="P18" s="15">
        <f t="shared" si="6"/>
        <v>101.08441681904712</v>
      </c>
      <c r="Q18" s="21">
        <f t="shared" si="7"/>
        <v>1.0844168190471208</v>
      </c>
    </row>
    <row r="19" spans="1:17" ht="31.5" x14ac:dyDescent="0.25">
      <c r="A19" s="7" t="s">
        <v>15</v>
      </c>
      <c r="B19" s="2">
        <v>842</v>
      </c>
      <c r="C19" s="2" t="str">
        <f t="shared" si="1"/>
        <v>Министерство промышленности и торговли Удмуртской Республики842</v>
      </c>
      <c r="D19" s="8">
        <v>219387.9</v>
      </c>
      <c r="E19" s="12">
        <v>-23045.100000000006</v>
      </c>
      <c r="F19" s="8">
        <v>196342.8</v>
      </c>
      <c r="G19" s="10"/>
      <c r="H19" s="8">
        <f t="shared" si="2"/>
        <v>196342.8</v>
      </c>
      <c r="I19" s="8"/>
      <c r="J19" s="8">
        <f t="shared" si="3"/>
        <v>196342.8</v>
      </c>
      <c r="K19" s="19">
        <v>92104</v>
      </c>
      <c r="L19" s="19">
        <f t="shared" si="4"/>
        <v>69058.899999999994</v>
      </c>
      <c r="M19" s="8">
        <f t="shared" si="0"/>
        <v>288446.8</v>
      </c>
      <c r="N19" s="10">
        <v>286301.40000000002</v>
      </c>
      <c r="O19" s="20">
        <f t="shared" si="5"/>
        <v>130.50008683250081</v>
      </c>
      <c r="P19" s="15">
        <f t="shared" si="6"/>
        <v>99.256223331304085</v>
      </c>
      <c r="Q19" s="21">
        <f t="shared" si="7"/>
        <v>-0.74377666869591508</v>
      </c>
    </row>
    <row r="20" spans="1:17" ht="31.5" x14ac:dyDescent="0.25">
      <c r="A20" s="7" t="s">
        <v>16</v>
      </c>
      <c r="B20" s="2">
        <v>843</v>
      </c>
      <c r="C20" s="2" t="str">
        <f t="shared" si="1"/>
        <v>Министерство социальной политики и труда Удмуртской Республики843</v>
      </c>
      <c r="D20" s="8">
        <v>14430130.6</v>
      </c>
      <c r="E20" s="12">
        <v>30158.699999999255</v>
      </c>
      <c r="F20" s="8">
        <v>14460289.299999999</v>
      </c>
      <c r="G20" s="10">
        <v>816874</v>
      </c>
      <c r="H20" s="8">
        <f t="shared" si="2"/>
        <v>15277163.299999999</v>
      </c>
      <c r="I20" s="8"/>
      <c r="J20" s="8">
        <f t="shared" si="3"/>
        <v>15277163.299999999</v>
      </c>
      <c r="K20" s="19">
        <v>2462614.9</v>
      </c>
      <c r="L20" s="19">
        <f t="shared" si="4"/>
        <v>3309647.5999999996</v>
      </c>
      <c r="M20" s="8">
        <f t="shared" si="0"/>
        <v>17739778.199999999</v>
      </c>
      <c r="N20" s="10">
        <v>18468282.440000001</v>
      </c>
      <c r="O20" s="20">
        <f t="shared" si="5"/>
        <v>127.98416696242514</v>
      </c>
      <c r="P20" s="15">
        <f t="shared" si="6"/>
        <v>104.10661414019258</v>
      </c>
      <c r="Q20" s="21">
        <f t="shared" si="7"/>
        <v>4.1066141401925762</v>
      </c>
    </row>
    <row r="21" spans="1:17" ht="30.75" customHeight="1" x14ac:dyDescent="0.25">
      <c r="A21" s="7" t="s">
        <v>17</v>
      </c>
      <c r="B21" s="2">
        <v>844</v>
      </c>
      <c r="C21" s="2" t="str">
        <f t="shared" si="1"/>
        <v>Министерство природных ресурсов и охраны окружающей среды Удмуртской Республики844</v>
      </c>
      <c r="D21" s="8">
        <v>692389.1</v>
      </c>
      <c r="E21" s="12">
        <v>11898.099999999977</v>
      </c>
      <c r="F21" s="8">
        <v>704287.2</v>
      </c>
      <c r="G21" s="10">
        <v>10897.6</v>
      </c>
      <c r="H21" s="8">
        <f t="shared" si="2"/>
        <v>715184.79999999993</v>
      </c>
      <c r="I21" s="8"/>
      <c r="J21" s="8">
        <f t="shared" si="3"/>
        <v>715184.79999999993</v>
      </c>
      <c r="K21" s="19">
        <v>27328.5</v>
      </c>
      <c r="L21" s="19">
        <f t="shared" si="4"/>
        <v>50124.199999999953</v>
      </c>
      <c r="M21" s="8">
        <f t="shared" si="0"/>
        <v>742513.29999999993</v>
      </c>
      <c r="N21" s="10">
        <v>716067.65</v>
      </c>
      <c r="O21" s="20">
        <f t="shared" si="5"/>
        <v>103.41983286565315</v>
      </c>
      <c r="P21" s="15">
        <f t="shared" si="6"/>
        <v>96.43836009402122</v>
      </c>
      <c r="Q21" s="21">
        <f t="shared" si="7"/>
        <v>-3.5616399059787796</v>
      </c>
    </row>
    <row r="22" spans="1:17" ht="48.75" customHeight="1" x14ac:dyDescent="0.25">
      <c r="A22" s="7" t="s">
        <v>18</v>
      </c>
      <c r="B22" s="2">
        <v>845</v>
      </c>
      <c r="C22" s="2" t="str">
        <f t="shared" si="1"/>
        <v>Управление социальной защиты населения Удмуртской Республики при Министерстве социальной политики и труда Удмуртской Республики845</v>
      </c>
      <c r="D22" s="8">
        <v>418994.3</v>
      </c>
      <c r="E22" s="12">
        <v>1900</v>
      </c>
      <c r="F22" s="8">
        <v>420894.3</v>
      </c>
      <c r="G22" s="10">
        <v>36709.5</v>
      </c>
      <c r="H22" s="8">
        <f t="shared" si="2"/>
        <v>457603.8</v>
      </c>
      <c r="I22" s="8"/>
      <c r="J22" s="8">
        <f t="shared" si="3"/>
        <v>457603.8</v>
      </c>
      <c r="K22" s="19">
        <v>61724.6</v>
      </c>
      <c r="L22" s="19">
        <f t="shared" si="4"/>
        <v>100334.09999999998</v>
      </c>
      <c r="M22" s="8">
        <f t="shared" si="0"/>
        <v>519328.39999999997</v>
      </c>
      <c r="N22" s="10">
        <v>480274.73</v>
      </c>
      <c r="O22" s="20">
        <f t="shared" si="5"/>
        <v>114.62559991866237</v>
      </c>
      <c r="P22" s="15">
        <f t="shared" si="6"/>
        <v>92.479966433570752</v>
      </c>
      <c r="Q22" s="21">
        <f t="shared" si="7"/>
        <v>-7.5200335664292481</v>
      </c>
    </row>
    <row r="23" spans="1:17" ht="33" customHeight="1" x14ac:dyDescent="0.25">
      <c r="A23" s="7" t="s">
        <v>19</v>
      </c>
      <c r="B23" s="2">
        <v>847</v>
      </c>
      <c r="C23" s="2" t="str">
        <f t="shared" si="1"/>
        <v>Министерство по физической культуре, спорту и молодежной политике Удмуртской Республики847</v>
      </c>
      <c r="D23" s="8">
        <v>829655.3</v>
      </c>
      <c r="E23" s="12">
        <v>-32886.5</v>
      </c>
      <c r="F23" s="8">
        <v>796768.8</v>
      </c>
      <c r="G23" s="10">
        <v>1279.7</v>
      </c>
      <c r="H23" s="8">
        <f t="shared" si="2"/>
        <v>798048.5</v>
      </c>
      <c r="I23" s="8">
        <v>-1180</v>
      </c>
      <c r="J23" s="8">
        <f>H23+I23</f>
        <v>796868.5</v>
      </c>
      <c r="K23" s="19">
        <v>355607.4</v>
      </c>
      <c r="L23" s="19">
        <f t="shared" si="4"/>
        <v>322820.59999999986</v>
      </c>
      <c r="M23" s="8">
        <f t="shared" si="0"/>
        <v>1152475.8999999999</v>
      </c>
      <c r="N23" s="10">
        <v>1385453.11</v>
      </c>
      <c r="O23" s="20">
        <f t="shared" si="5"/>
        <v>166.99141318087163</v>
      </c>
      <c r="P23" s="15">
        <f t="shared" si="6"/>
        <v>120.21536502411895</v>
      </c>
      <c r="Q23" s="21">
        <f t="shared" si="7"/>
        <v>20.215365024118952</v>
      </c>
    </row>
    <row r="24" spans="1:17" ht="31.5" x14ac:dyDescent="0.25">
      <c r="A24" s="7" t="s">
        <v>20</v>
      </c>
      <c r="B24" s="2">
        <v>852</v>
      </c>
      <c r="C24" s="2" t="str">
        <f t="shared" si="1"/>
        <v>Министерство национальной политики Удмуртской Республики852</v>
      </c>
      <c r="D24" s="8">
        <v>37769.5</v>
      </c>
      <c r="E24" s="12">
        <v>50</v>
      </c>
      <c r="F24" s="8">
        <v>37819.5</v>
      </c>
      <c r="G24" s="10"/>
      <c r="H24" s="8">
        <f t="shared" si="2"/>
        <v>37819.5</v>
      </c>
      <c r="I24" s="8"/>
      <c r="J24" s="8">
        <f t="shared" si="3"/>
        <v>37819.5</v>
      </c>
      <c r="K24" s="19">
        <v>11992.6</v>
      </c>
      <c r="L24" s="19">
        <f t="shared" si="4"/>
        <v>12042.599999999999</v>
      </c>
      <c r="M24" s="8">
        <f t="shared" si="0"/>
        <v>49812.1</v>
      </c>
      <c r="N24" s="10">
        <v>55042.18</v>
      </c>
      <c r="O24" s="20">
        <f t="shared" si="5"/>
        <v>145.73182064893629</v>
      </c>
      <c r="P24" s="15">
        <f t="shared" si="6"/>
        <v>110.49961756280101</v>
      </c>
      <c r="Q24" s="21">
        <f t="shared" si="7"/>
        <v>10.499617562801006</v>
      </c>
    </row>
    <row r="25" spans="1:17" ht="31.5" x14ac:dyDescent="0.25">
      <c r="A25" s="7" t="s">
        <v>21</v>
      </c>
      <c r="B25" s="2">
        <v>855</v>
      </c>
      <c r="C25" s="2" t="str">
        <f t="shared" si="1"/>
        <v>Министерство здравоохранения Удмуртской Республики855</v>
      </c>
      <c r="D25" s="8">
        <v>14750903.4</v>
      </c>
      <c r="E25" s="12">
        <v>63361.300000000745</v>
      </c>
      <c r="F25" s="8">
        <v>14814264.700000001</v>
      </c>
      <c r="G25" s="10">
        <v>3128.2</v>
      </c>
      <c r="H25" s="8">
        <f t="shared" si="2"/>
        <v>14817392.9</v>
      </c>
      <c r="I25" s="8">
        <v>-59960.6</v>
      </c>
      <c r="J25" s="8">
        <f t="shared" si="3"/>
        <v>14757432.300000001</v>
      </c>
      <c r="K25" s="19">
        <v>2705067.1</v>
      </c>
      <c r="L25" s="19">
        <f t="shared" si="4"/>
        <v>2711596.0000000019</v>
      </c>
      <c r="M25" s="8">
        <f t="shared" si="0"/>
        <v>17462499.400000002</v>
      </c>
      <c r="N25" s="10">
        <v>17927376.129999999</v>
      </c>
      <c r="O25" s="20">
        <f t="shared" si="5"/>
        <v>121.5340894307531</v>
      </c>
      <c r="P25" s="15">
        <f t="shared" si="6"/>
        <v>102.66214314086102</v>
      </c>
      <c r="Q25" s="21">
        <f t="shared" si="7"/>
        <v>2.6621431408610192</v>
      </c>
    </row>
    <row r="26" spans="1:17" ht="31.5" x14ac:dyDescent="0.25">
      <c r="A26" s="7" t="s">
        <v>22</v>
      </c>
      <c r="B26" s="2">
        <v>856</v>
      </c>
      <c r="C26" s="2" t="str">
        <f t="shared" si="1"/>
        <v>Комитет по делам архивов при Правительстве Удмуртской Республики856</v>
      </c>
      <c r="D26" s="8">
        <v>123647.7</v>
      </c>
      <c r="E26" s="12">
        <v>0</v>
      </c>
      <c r="F26" s="8">
        <v>123647.7</v>
      </c>
      <c r="G26" s="10">
        <v>835.7</v>
      </c>
      <c r="H26" s="8">
        <f t="shared" si="2"/>
        <v>124483.4</v>
      </c>
      <c r="I26" s="8"/>
      <c r="J26" s="8">
        <f t="shared" si="3"/>
        <v>124483.4</v>
      </c>
      <c r="K26" s="19">
        <v>22639.1</v>
      </c>
      <c r="L26" s="19">
        <f t="shared" si="4"/>
        <v>23474.800000000003</v>
      </c>
      <c r="M26" s="8">
        <f t="shared" si="0"/>
        <v>147122.5</v>
      </c>
      <c r="N26" s="10">
        <v>146263.75</v>
      </c>
      <c r="O26" s="20">
        <f t="shared" si="5"/>
        <v>118.29071628505827</v>
      </c>
      <c r="P26" s="15">
        <f t="shared" si="6"/>
        <v>99.416302740913181</v>
      </c>
      <c r="Q26" s="21">
        <f t="shared" si="7"/>
        <v>-0.58369725908681858</v>
      </c>
    </row>
    <row r="27" spans="1:17" ht="18.75" customHeight="1" x14ac:dyDescent="0.25">
      <c r="A27" s="7" t="s">
        <v>23</v>
      </c>
      <c r="B27" s="2">
        <v>857</v>
      </c>
      <c r="C27" s="2" t="str">
        <f t="shared" si="1"/>
        <v>Министерство культуры Удмуртской Республики857</v>
      </c>
      <c r="D27" s="8">
        <v>1255722.8</v>
      </c>
      <c r="E27" s="12">
        <v>-36416.5</v>
      </c>
      <c r="F27" s="8">
        <v>1219306.3</v>
      </c>
      <c r="G27" s="10">
        <v>651.4</v>
      </c>
      <c r="H27" s="8">
        <f t="shared" si="2"/>
        <v>1219957.7</v>
      </c>
      <c r="I27" s="8"/>
      <c r="J27" s="8">
        <f t="shared" si="3"/>
        <v>1219957.7</v>
      </c>
      <c r="K27" s="19">
        <v>154984.5</v>
      </c>
      <c r="L27" s="19">
        <f t="shared" si="4"/>
        <v>119219.39999999991</v>
      </c>
      <c r="M27" s="8">
        <f t="shared" si="0"/>
        <v>1374942.2</v>
      </c>
      <c r="N27" s="10">
        <v>1510366.07</v>
      </c>
      <c r="O27" s="20">
        <f t="shared" si="5"/>
        <v>120.27862120525326</v>
      </c>
      <c r="P27" s="15">
        <f t="shared" si="6"/>
        <v>109.84942276118954</v>
      </c>
      <c r="Q27" s="21">
        <f t="shared" si="7"/>
        <v>9.849422761189544</v>
      </c>
    </row>
    <row r="28" spans="1:17" ht="33.75" customHeight="1" x14ac:dyDescent="0.25">
      <c r="A28" s="7" t="s">
        <v>24</v>
      </c>
      <c r="B28" s="2">
        <v>863</v>
      </c>
      <c r="C28" s="2" t="str">
        <f t="shared" si="1"/>
        <v>Агентство по государственной охране объектов культурного наследия Удмуртской Республики863</v>
      </c>
      <c r="D28" s="8">
        <v>21106.2</v>
      </c>
      <c r="E28" s="12">
        <v>0</v>
      </c>
      <c r="F28" s="8">
        <v>21106.2</v>
      </c>
      <c r="G28" s="10"/>
      <c r="H28" s="8">
        <f t="shared" si="2"/>
        <v>21106.2</v>
      </c>
      <c r="I28" s="8"/>
      <c r="J28" s="8">
        <f t="shared" si="3"/>
        <v>21106.2</v>
      </c>
      <c r="K28" s="19">
        <v>1673</v>
      </c>
      <c r="L28" s="19">
        <f t="shared" si="4"/>
        <v>1673</v>
      </c>
      <c r="M28" s="8">
        <f t="shared" si="0"/>
        <v>22779.200000000001</v>
      </c>
      <c r="N28" s="10">
        <v>14362.14</v>
      </c>
      <c r="O28" s="20">
        <f t="shared" si="5"/>
        <v>68.047019359240409</v>
      </c>
      <c r="P28" s="15">
        <f t="shared" si="6"/>
        <v>63.049360820397546</v>
      </c>
      <c r="Q28" s="21">
        <f t="shared" si="7"/>
        <v>-36.950639179602454</v>
      </c>
    </row>
    <row r="29" spans="1:17" ht="31.5" x14ac:dyDescent="0.25">
      <c r="A29" s="7" t="s">
        <v>25</v>
      </c>
      <c r="B29" s="2">
        <v>866</v>
      </c>
      <c r="C29" s="2" t="str">
        <f t="shared" si="1"/>
        <v>Министерство имущественных отношений Удмуртской Республики866</v>
      </c>
      <c r="D29" s="8">
        <v>73346</v>
      </c>
      <c r="E29" s="12">
        <v>0</v>
      </c>
      <c r="F29" s="8">
        <v>73346</v>
      </c>
      <c r="G29" s="10">
        <v>11622</v>
      </c>
      <c r="H29" s="8">
        <f t="shared" si="2"/>
        <v>84968</v>
      </c>
      <c r="I29" s="8"/>
      <c r="J29" s="8">
        <f t="shared" si="3"/>
        <v>84968</v>
      </c>
      <c r="K29" s="19">
        <v>22796.400000000001</v>
      </c>
      <c r="L29" s="19">
        <f t="shared" si="4"/>
        <v>34418.399999999994</v>
      </c>
      <c r="M29" s="8">
        <f t="shared" si="0"/>
        <v>107764.4</v>
      </c>
      <c r="N29" s="10">
        <v>106592.71</v>
      </c>
      <c r="O29" s="20">
        <f t="shared" si="5"/>
        <v>145.32859324298531</v>
      </c>
      <c r="P29" s="15">
        <f t="shared" si="6"/>
        <v>98.91272999246506</v>
      </c>
      <c r="Q29" s="21">
        <f t="shared" si="7"/>
        <v>-1.08727000753494</v>
      </c>
    </row>
    <row r="30" spans="1:17" x14ac:dyDescent="0.25">
      <c r="A30" s="7" t="s">
        <v>37</v>
      </c>
      <c r="B30" s="2">
        <v>867</v>
      </c>
      <c r="C30" s="2"/>
      <c r="D30" s="8"/>
      <c r="E30" s="12"/>
      <c r="F30" s="8"/>
      <c r="G30" s="10"/>
      <c r="H30" s="8"/>
      <c r="I30" s="8"/>
      <c r="J30" s="8"/>
      <c r="K30" s="19">
        <v>166827.9</v>
      </c>
      <c r="L30" s="19">
        <f t="shared" si="4"/>
        <v>166827.9</v>
      </c>
      <c r="M30" s="8">
        <f t="shared" si="0"/>
        <v>166827.9</v>
      </c>
      <c r="N30" s="10">
        <v>166622.65</v>
      </c>
      <c r="O30" s="20"/>
      <c r="P30" s="15">
        <f t="shared" si="6"/>
        <v>99.876969020169895</v>
      </c>
      <c r="Q30" s="21">
        <f t="shared" si="7"/>
        <v>-0.12303097983010503</v>
      </c>
    </row>
    <row r="31" spans="1:17" ht="31.5" x14ac:dyDescent="0.25">
      <c r="A31" s="7" t="s">
        <v>26</v>
      </c>
      <c r="B31" s="2">
        <v>874</v>
      </c>
      <c r="C31" s="2" t="str">
        <f t="shared" si="1"/>
        <v>Министерство образования и науки Удмуртской Республики874</v>
      </c>
      <c r="D31" s="8">
        <v>24215591.399999999</v>
      </c>
      <c r="E31" s="12">
        <v>-202289.10000000149</v>
      </c>
      <c r="F31" s="8">
        <v>24013302.299999997</v>
      </c>
      <c r="G31" s="10">
        <v>1769976.8</v>
      </c>
      <c r="H31" s="8">
        <f t="shared" si="2"/>
        <v>25783279.099999998</v>
      </c>
      <c r="I31" s="8"/>
      <c r="J31" s="8">
        <f t="shared" si="3"/>
        <v>25783279.099999998</v>
      </c>
      <c r="K31" s="19">
        <v>3177642.8</v>
      </c>
      <c r="L31" s="19">
        <f t="shared" si="4"/>
        <v>4745330.5</v>
      </c>
      <c r="M31" s="8">
        <f t="shared" si="0"/>
        <v>28960921.899999999</v>
      </c>
      <c r="N31" s="10">
        <v>30583117</v>
      </c>
      <c r="O31" s="20">
        <f t="shared" si="5"/>
        <v>126.29514800947625</v>
      </c>
      <c r="P31" s="15">
        <f t="shared" si="6"/>
        <v>105.60132410702023</v>
      </c>
      <c r="Q31" s="21">
        <f t="shared" si="7"/>
        <v>5.6013241070202326</v>
      </c>
    </row>
    <row r="32" spans="1:17" ht="31.5" x14ac:dyDescent="0.25">
      <c r="A32" s="7" t="s">
        <v>38</v>
      </c>
      <c r="B32" s="2">
        <v>875</v>
      </c>
      <c r="C32" s="2"/>
      <c r="D32" s="8"/>
      <c r="E32" s="12"/>
      <c r="F32" s="8"/>
      <c r="G32" s="10"/>
      <c r="H32" s="8"/>
      <c r="I32" s="8"/>
      <c r="J32" s="8"/>
      <c r="K32" s="19">
        <v>66146.7</v>
      </c>
      <c r="L32" s="19">
        <f t="shared" si="4"/>
        <v>66146.7</v>
      </c>
      <c r="M32" s="8">
        <f t="shared" si="0"/>
        <v>66146.7</v>
      </c>
      <c r="N32" s="10">
        <v>80027.34</v>
      </c>
      <c r="O32" s="20"/>
      <c r="P32" s="15">
        <f t="shared" si="6"/>
        <v>120.98462961871115</v>
      </c>
      <c r="Q32" s="21">
        <f t="shared" si="7"/>
        <v>20.984629618711153</v>
      </c>
    </row>
    <row r="33" spans="1:17" ht="47.25" x14ac:dyDescent="0.25">
      <c r="A33" s="7" t="s">
        <v>27</v>
      </c>
      <c r="B33" s="2">
        <v>877</v>
      </c>
      <c r="C33" s="2" t="str">
        <f t="shared" si="1"/>
        <v>Государственный комитет Удмуртской Республики по делам гражданской обороны и чрезвычайным ситуациям877</v>
      </c>
      <c r="D33" s="8">
        <v>735474.1</v>
      </c>
      <c r="E33" s="12">
        <v>-2553.5</v>
      </c>
      <c r="F33" s="8">
        <v>732920.6</v>
      </c>
      <c r="G33" s="10"/>
      <c r="H33" s="8">
        <f t="shared" si="2"/>
        <v>732920.6</v>
      </c>
      <c r="I33" s="8"/>
      <c r="J33" s="8">
        <f t="shared" si="3"/>
        <v>732920.6</v>
      </c>
      <c r="K33" s="19">
        <v>326427.59999999998</v>
      </c>
      <c r="L33" s="19">
        <f t="shared" si="4"/>
        <v>323874.09999999998</v>
      </c>
      <c r="M33" s="8">
        <f t="shared" si="0"/>
        <v>1059348.2</v>
      </c>
      <c r="N33" s="10">
        <v>1101295.9099999999</v>
      </c>
      <c r="O33" s="20">
        <f t="shared" si="5"/>
        <v>149.73959110184845</v>
      </c>
      <c r="P33" s="15">
        <f t="shared" si="6"/>
        <v>103.95976601461163</v>
      </c>
      <c r="Q33" s="21">
        <f t="shared" si="7"/>
        <v>3.9597660146116311</v>
      </c>
    </row>
    <row r="34" spans="1:17" ht="31.5" x14ac:dyDescent="0.25">
      <c r="A34" s="7" t="s">
        <v>28</v>
      </c>
      <c r="B34" s="2">
        <v>881</v>
      </c>
      <c r="C34" s="2" t="str">
        <f t="shared" si="1"/>
        <v>Главное управление ветеринарии Удмуртской Республики881</v>
      </c>
      <c r="D34" s="8">
        <v>326023.09999999998</v>
      </c>
      <c r="E34" s="12">
        <v>2072.0999999999767</v>
      </c>
      <c r="F34" s="8">
        <v>328095.19999999995</v>
      </c>
      <c r="G34" s="10"/>
      <c r="H34" s="8">
        <f t="shared" si="2"/>
        <v>328095.19999999995</v>
      </c>
      <c r="I34" s="8"/>
      <c r="J34" s="8">
        <f t="shared" si="3"/>
        <v>328095.19999999995</v>
      </c>
      <c r="K34" s="19">
        <v>40991.599999999999</v>
      </c>
      <c r="L34" s="19">
        <f t="shared" si="4"/>
        <v>43063.699999999953</v>
      </c>
      <c r="M34" s="8">
        <f t="shared" si="0"/>
        <v>369086.79999999993</v>
      </c>
      <c r="N34" s="10">
        <v>379463.59</v>
      </c>
      <c r="O34" s="20">
        <f t="shared" si="5"/>
        <v>116.39162685098081</v>
      </c>
      <c r="P34" s="15">
        <f t="shared" si="6"/>
        <v>102.8114768666883</v>
      </c>
      <c r="Q34" s="21">
        <f t="shared" si="7"/>
        <v>2.8114768666882952</v>
      </c>
    </row>
    <row r="35" spans="1:17" ht="31.5" x14ac:dyDescent="0.25">
      <c r="A35" s="7" t="s">
        <v>29</v>
      </c>
      <c r="B35" s="2">
        <v>882</v>
      </c>
      <c r="C35" s="2" t="str">
        <f t="shared" si="1"/>
        <v>Министерство сельского хозяйства и продовольствия Удмуртской Республики882</v>
      </c>
      <c r="D35" s="8">
        <v>2988723.8</v>
      </c>
      <c r="E35" s="12">
        <v>-15508.600000000093</v>
      </c>
      <c r="F35" s="8">
        <v>2973215.1999999997</v>
      </c>
      <c r="G35" s="10">
        <v>17835.099999999999</v>
      </c>
      <c r="H35" s="8">
        <f t="shared" si="2"/>
        <v>2991050.3</v>
      </c>
      <c r="I35" s="8"/>
      <c r="J35" s="8">
        <f t="shared" si="3"/>
        <v>2991050.3</v>
      </c>
      <c r="K35" s="19">
        <v>-57566.5</v>
      </c>
      <c r="L35" s="19">
        <f t="shared" si="4"/>
        <v>-55240</v>
      </c>
      <c r="M35" s="8">
        <f t="shared" si="0"/>
        <v>2933483.8</v>
      </c>
      <c r="N35" s="10">
        <v>2998589.3</v>
      </c>
      <c r="O35" s="20">
        <f t="shared" si="5"/>
        <v>100.33009072300358</v>
      </c>
      <c r="P35" s="15">
        <f t="shared" si="6"/>
        <v>102.21939183710509</v>
      </c>
      <c r="Q35" s="21">
        <f t="shared" si="7"/>
        <v>2.2193918371050927</v>
      </c>
    </row>
    <row r="36" spans="1:17" ht="18" customHeight="1" x14ac:dyDescent="0.25">
      <c r="A36" s="7" t="s">
        <v>30</v>
      </c>
      <c r="B36" s="2">
        <v>892</v>
      </c>
      <c r="C36" s="2" t="str">
        <f t="shared" si="1"/>
        <v>Министерство финансов Удмуртской Республики892</v>
      </c>
      <c r="D36" s="8">
        <v>8441751.5</v>
      </c>
      <c r="E36" s="12">
        <v>768031.40000000037</v>
      </c>
      <c r="F36" s="8">
        <v>9209782.9000000004</v>
      </c>
      <c r="G36" s="10">
        <v>2803142.4</v>
      </c>
      <c r="H36" s="8">
        <f t="shared" si="2"/>
        <v>12012925.300000001</v>
      </c>
      <c r="I36" s="8">
        <v>9866713.5</v>
      </c>
      <c r="J36" s="8">
        <f t="shared" si="3"/>
        <v>21879638.800000001</v>
      </c>
      <c r="K36" s="19">
        <v>-8941340.5999999996</v>
      </c>
      <c r="L36" s="19">
        <f t="shared" si="4"/>
        <v>4496546.7000000011</v>
      </c>
      <c r="M36" s="8">
        <f t="shared" si="0"/>
        <v>12938298.200000001</v>
      </c>
      <c r="N36" s="10">
        <v>6082034.8700000001</v>
      </c>
      <c r="O36" s="20">
        <f t="shared" si="5"/>
        <v>72.047073051131633</v>
      </c>
      <c r="P36" s="15">
        <f t="shared" si="6"/>
        <v>47.007997311423843</v>
      </c>
      <c r="Q36" s="21">
        <f t="shared" si="7"/>
        <v>-52.992002688576157</v>
      </c>
    </row>
    <row r="37" spans="1:17" ht="47.25" x14ac:dyDescent="0.25">
      <c r="A37" s="7" t="s">
        <v>31</v>
      </c>
      <c r="B37" s="2">
        <v>897</v>
      </c>
      <c r="C37" s="2" t="str">
        <f t="shared" si="1"/>
        <v>Управление по обеспечению деятельности мировых судей Удмуртской Республики при Правительстве Удмуртской Республики897</v>
      </c>
      <c r="D37" s="8">
        <v>355145.9</v>
      </c>
      <c r="E37" s="12">
        <v>215</v>
      </c>
      <c r="F37" s="8">
        <v>355360.9</v>
      </c>
      <c r="G37" s="10">
        <v>430.5</v>
      </c>
      <c r="H37" s="8">
        <f t="shared" si="2"/>
        <v>355791.4</v>
      </c>
      <c r="J37" s="8">
        <f t="shared" si="3"/>
        <v>355791.4</v>
      </c>
      <c r="K37" s="19">
        <v>-45255.7</v>
      </c>
      <c r="L37" s="19">
        <f t="shared" si="4"/>
        <v>-44610.200000000012</v>
      </c>
      <c r="M37" s="8">
        <f t="shared" si="0"/>
        <v>310535.7</v>
      </c>
      <c r="N37" s="10">
        <v>310373.95</v>
      </c>
      <c r="O37" s="20">
        <f t="shared" si="5"/>
        <v>87.393364248327231</v>
      </c>
      <c r="P37" s="15">
        <f t="shared" si="6"/>
        <v>99.947912591048308</v>
      </c>
      <c r="Q37" s="21">
        <f t="shared" si="7"/>
        <v>-5.2087408951692282E-2</v>
      </c>
    </row>
    <row r="38" spans="1:17" s="11" customFormat="1" x14ac:dyDescent="0.25">
      <c r="A38" s="9" t="s">
        <v>32</v>
      </c>
      <c r="B38" s="4"/>
      <c r="C38" s="2" t="str">
        <f t="shared" si="1"/>
        <v>ИТОГО РАСХОДОВ</v>
      </c>
      <c r="D38" s="10">
        <v>95782519.200000003</v>
      </c>
      <c r="E38" s="12">
        <v>1461416</v>
      </c>
      <c r="F38" s="10">
        <v>97243935.200000003</v>
      </c>
      <c r="G38" s="10">
        <v>4533235.5</v>
      </c>
      <c r="H38" s="10">
        <f t="shared" si="2"/>
        <v>101777170.7</v>
      </c>
      <c r="I38" s="10">
        <f>SUM(I6:I36)</f>
        <v>9805064.9000000004</v>
      </c>
      <c r="J38" s="10">
        <f t="shared" si="3"/>
        <v>111582235.60000001</v>
      </c>
      <c r="K38" s="12">
        <v>4352502.0999999996</v>
      </c>
      <c r="L38" s="12">
        <f t="shared" si="4"/>
        <v>20152218.5</v>
      </c>
      <c r="M38" s="10">
        <f t="shared" si="0"/>
        <v>115934737.7</v>
      </c>
      <c r="N38" s="10">
        <v>104912147.45901</v>
      </c>
      <c r="O38" s="20">
        <f t="shared" si="5"/>
        <v>109.53162261262597</v>
      </c>
      <c r="P38" s="15">
        <f t="shared" si="6"/>
        <v>90.492418010628754</v>
      </c>
      <c r="Q38" s="21">
        <f>P38-100</f>
        <v>-9.5075819893712463</v>
      </c>
    </row>
  </sheetData>
  <autoFilter ref="A5:P5"/>
  <mergeCells count="4">
    <mergeCell ref="H3:P3"/>
    <mergeCell ref="E1:F1"/>
    <mergeCell ref="A2:P2"/>
    <mergeCell ref="G1:P1"/>
  </mergeCells>
  <pageMargins left="0.62992125984251968" right="0.23622047244094491" top="0.74803149606299213" bottom="0.74803149606299213" header="0.31496062992125984" footer="0.31496062992125984"/>
  <pageSetup paperSize="9" scale="57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2023-06-20T09:56:52Z</dcterms:modified>
</cp:coreProperties>
</file>